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2116" windowHeight="8496"/>
  </bookViews>
  <sheets>
    <sheet name="Hoja1" sheetId="1" r:id="rId1"/>
  </sheets>
  <definedNames>
    <definedName name="_xlnm.Print_Area" localSheetId="0">Hoja1!$A$1:$J$64</definedName>
  </definedNames>
  <calcPr calcId="144525"/>
</workbook>
</file>

<file path=xl/calcChain.xml><?xml version="1.0" encoding="utf-8"?>
<calcChain xmlns="http://schemas.openxmlformats.org/spreadsheetml/2006/main">
  <c r="I51" i="1" l="1"/>
  <c r="I50" i="1" s="1"/>
  <c r="F51" i="1"/>
  <c r="F50" i="1"/>
  <c r="I49" i="1"/>
  <c r="I48" i="1" s="1"/>
  <c r="I47" i="1" s="1"/>
  <c r="I46" i="1" s="1"/>
  <c r="F49" i="1"/>
  <c r="F48" i="1"/>
  <c r="F47" i="1" s="1"/>
  <c r="F46" i="1" s="1"/>
  <c r="I45" i="1"/>
  <c r="I44" i="1" s="1"/>
  <c r="F45" i="1"/>
  <c r="H44" i="1"/>
  <c r="G44" i="1"/>
  <c r="F44" i="1"/>
  <c r="E44" i="1"/>
  <c r="I43" i="1"/>
  <c r="F43" i="1"/>
  <c r="I42" i="1"/>
  <c r="F42" i="1"/>
  <c r="I41" i="1"/>
  <c r="F41" i="1"/>
  <c r="F39" i="1" s="1"/>
  <c r="I40" i="1"/>
  <c r="I39" i="1" s="1"/>
  <c r="F40" i="1"/>
  <c r="H39" i="1"/>
  <c r="G39" i="1"/>
  <c r="E39" i="1"/>
  <c r="D39" i="1"/>
  <c r="I38" i="1"/>
  <c r="I37" i="1"/>
  <c r="F37" i="1"/>
  <c r="H36" i="1"/>
  <c r="I36" i="1" s="1"/>
  <c r="G36" i="1"/>
  <c r="G32" i="1" s="1"/>
  <c r="G53" i="1" s="1"/>
  <c r="E36" i="1"/>
  <c r="E32" i="1" s="1"/>
  <c r="E53" i="1" s="1"/>
  <c r="D3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I18" i="1" s="1"/>
  <c r="F19" i="1"/>
  <c r="H18" i="1"/>
  <c r="G18" i="1"/>
  <c r="E18" i="1"/>
  <c r="D18" i="1"/>
  <c r="I17" i="1"/>
  <c r="I16" i="1"/>
  <c r="F16" i="1"/>
  <c r="H15" i="1"/>
  <c r="G15" i="1"/>
  <c r="F15" i="1"/>
  <c r="E15" i="1"/>
  <c r="D15" i="1"/>
  <c r="D26" i="1" s="1"/>
  <c r="I14" i="1"/>
  <c r="F14" i="1"/>
  <c r="I13" i="1"/>
  <c r="F13" i="1"/>
  <c r="I12" i="1"/>
  <c r="F12" i="1"/>
  <c r="I11" i="1"/>
  <c r="F11" i="1"/>
  <c r="I32" i="1" l="1"/>
  <c r="F26" i="1"/>
  <c r="G26" i="1"/>
  <c r="H32" i="1"/>
  <c r="H53" i="1" s="1"/>
  <c r="H26" i="1"/>
  <c r="D32" i="1"/>
  <c r="D53" i="1" s="1"/>
  <c r="E26" i="1"/>
  <c r="F18" i="1"/>
  <c r="I26" i="1"/>
  <c r="F36" i="1"/>
  <c r="F32" i="1" s="1"/>
  <c r="F53" i="1" s="1"/>
  <c r="I15" i="1"/>
  <c r="I53" i="1" l="1"/>
</calcChain>
</file>

<file path=xl/comments1.xml><?xml version="1.0" encoding="utf-8"?>
<comments xmlns="http://schemas.openxmlformats.org/spreadsheetml/2006/main">
  <authors>
    <author>DGCG</author>
  </authors>
  <commentList>
    <comment ref="G54" author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<sst xmlns="http://schemas.openxmlformats.org/spreadsheetml/2006/main" count="75" uniqueCount="43">
  <si>
    <t>ESTADO ANALÍTICO DE INGRESOS</t>
  </si>
  <si>
    <t>POR FUENTE DE FINANCIAMIENTO Y FUENTE DE FINANCIAMIENTO/RUBRO</t>
  </si>
  <si>
    <t>DEL 01 DE ENERO AL 30 DE JUNIO DE 2018</t>
  </si>
  <si>
    <t xml:space="preserve">Ente Público:      </t>
  </si>
  <si>
    <t>UNIVERSIDAD POLITÉCNICA DE JUVENTINO ROSAS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</si>
  <si>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</si>
  <si>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</si>
  <si>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</si>
  <si>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</si>
  <si>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</si>
  <si>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</si>
  <si>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</si>
  <si>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</si>
  <si>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</si>
  <si>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</si>
  <si>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</si>
  <si>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</si>
  <si>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</si>
  <si>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</si>
  <si>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</si>
  <si>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</si>
  <si>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</si>
  <si>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</si>
  <si>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</si>
  <si>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</si>
  <si>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</si>
  <si>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</si>
  <si>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</si>
  <si>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</si>
  <si>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</si>
  <si>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</si>
  <si>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</si>
  <si>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</si>
  <si>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Estado Analítico de Ingresos
Por Fuente de Financiamiento</t>
  </si>
  <si>
    <t>Ingresos del Gobierno</t>
  </si>
  <si>
    <t>Ingresos de Organismos y Empresas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</si>
  <si>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</si>
  <si>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</si>
  <si>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Bajo protesta de decir verdad declaramos que los Estados Financieros y sus Notas son razonablemente correctos y responsabilidad del emisor</t>
  </si>
  <si>
    <t>LIC. SERGIO NAVARRO TEJADA</t>
  </si>
  <si>
    <t>M.I. CARLOS ROMERO VILLEGAS</t>
  </si>
  <si>
    <t>SECRETARIO ADMINISTRATIVO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</si>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</sst>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vertical="center" wrapText="1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5" fillId="2" borderId="3" xfId="2" applyFont="1" applyFill="1" applyBorder="1"/>
    <xf numFmtId="0" fontId="5" fillId="2" borderId="4" xfId="2" applyFont="1" applyFill="1" applyBorder="1"/>
    <xf numFmtId="0" fontId="5" fillId="2" borderId="5" xfId="2" applyFont="1" applyFill="1" applyBorder="1"/>
    <xf numFmtId="43" fontId="5" fillId="2" borderId="5" xfId="1" applyFont="1" applyFill="1" applyBorder="1" applyAlignment="1">
      <alignment horizontal="center"/>
    </xf>
    <xf numFmtId="43" fontId="5" fillId="2" borderId="6" xfId="1" applyFont="1" applyFill="1" applyBorder="1" applyAlignment="1">
      <alignment horizontal="center"/>
    </xf>
    <xf numFmtId="0" fontId="6" fillId="2" borderId="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43" fontId="6" fillId="2" borderId="9" xfId="1" applyFont="1" applyFill="1" applyBorder="1" applyAlignment="1">
      <alignment vertical="center" wrapText="1"/>
    </xf>
    <xf numFmtId="43" fontId="6" fillId="0" borderId="9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center" vertical="center"/>
    </xf>
    <xf numFmtId="4" fontId="2" fillId="0" borderId="9" xfId="0" applyNumberFormat="1" applyFont="1" applyBorder="1"/>
    <xf numFmtId="4" fontId="2" fillId="0" borderId="0" xfId="0" applyNumberFormat="1" applyFont="1"/>
    <xf numFmtId="43" fontId="2" fillId="0" borderId="0" xfId="0" applyNumberFormat="1" applyFont="1"/>
    <xf numFmtId="4" fontId="0" fillId="0" borderId="0" xfId="0" applyNumberFormat="1" applyFill="1"/>
    <xf numFmtId="0" fontId="5" fillId="2" borderId="1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wrapText="1"/>
    </xf>
    <xf numFmtId="43" fontId="5" fillId="2" borderId="11" xfId="1" applyFont="1" applyFill="1" applyBorder="1" applyAlignment="1">
      <alignment horizontal="center"/>
    </xf>
    <xf numFmtId="43" fontId="5" fillId="2" borderId="12" xfId="1" applyFont="1" applyFill="1" applyBorder="1" applyAlignment="1">
      <alignment horizontal="center"/>
    </xf>
    <xf numFmtId="43" fontId="6" fillId="2" borderId="12" xfId="1" applyFont="1" applyFill="1" applyBorder="1" applyAlignment="1">
      <alignment vertical="center" wrapText="1"/>
    </xf>
    <xf numFmtId="0" fontId="7" fillId="2" borderId="13" xfId="2" applyFont="1" applyFill="1" applyBorder="1" applyAlignment="1">
      <alignment horizontal="centerContinuous"/>
    </xf>
    <xf numFmtId="0" fontId="7" fillId="2" borderId="14" xfId="2" applyFont="1" applyFill="1" applyBorder="1" applyAlignment="1">
      <alignment horizontal="centerContinuous"/>
    </xf>
    <xf numFmtId="0" fontId="7" fillId="2" borderId="15" xfId="2" applyFont="1" applyFill="1" applyBorder="1" applyAlignment="1">
      <alignment horizontal="left" wrapText="1"/>
    </xf>
    <xf numFmtId="43" fontId="6" fillId="2" borderId="6" xfId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top" wrapText="1"/>
    </xf>
    <xf numFmtId="43" fontId="8" fillId="2" borderId="4" xfId="1" applyFont="1" applyFill="1" applyBorder="1" applyAlignment="1">
      <alignment vertical="top" wrapText="1"/>
    </xf>
    <xf numFmtId="43" fontId="3" fillId="0" borderId="13" xfId="1" applyFont="1" applyBorder="1" applyAlignment="1">
      <alignment horizontal="center" vertical="top" wrapText="1"/>
    </xf>
    <xf numFmtId="43" fontId="3" fillId="0" borderId="15" xfId="1" applyFont="1" applyBorder="1" applyAlignment="1">
      <alignment horizontal="center" vertical="top" wrapText="1"/>
    </xf>
    <xf numFmtId="43" fontId="6" fillId="2" borderId="12" xfId="1" applyFont="1" applyFill="1" applyBorder="1" applyAlignment="1">
      <alignment horizontal="right" vertical="center" wrapText="1"/>
    </xf>
    <xf numFmtId="164" fontId="2" fillId="0" borderId="0" xfId="0" applyNumberFormat="1" applyFont="1"/>
    <xf numFmtId="0" fontId="7" fillId="2" borderId="7" xfId="2" applyFont="1" applyFill="1" applyBorder="1" applyAlignment="1">
      <alignment horizontal="left"/>
    </xf>
    <xf numFmtId="0" fontId="5" fillId="2" borderId="0" xfId="2" applyFont="1" applyFill="1" applyBorder="1"/>
    <xf numFmtId="43" fontId="7" fillId="0" borderId="8" xfId="1" applyFont="1" applyFill="1" applyBorder="1" applyAlignment="1">
      <alignment horizontal="center"/>
    </xf>
    <xf numFmtId="43" fontId="6" fillId="0" borderId="8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/>
    </xf>
    <xf numFmtId="43" fontId="6" fillId="2" borderId="8" xfId="1" applyFont="1" applyFill="1" applyBorder="1" applyAlignment="1">
      <alignment vertical="center" wrapText="1"/>
    </xf>
    <xf numFmtId="4" fontId="0" fillId="0" borderId="0" xfId="0" applyNumberFormat="1"/>
    <xf numFmtId="43" fontId="6" fillId="0" borderId="7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left" vertical="center"/>
    </xf>
    <xf numFmtId="0" fontId="6" fillId="2" borderId="8" xfId="0" applyFont="1" applyFill="1" applyBorder="1" applyAlignment="1">
      <alignment vertical="center" wrapText="1"/>
    </xf>
    <xf numFmtId="0" fontId="7" fillId="2" borderId="7" xfId="2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4" fillId="2" borderId="0" xfId="0" applyFont="1" applyFill="1"/>
    <xf numFmtId="0" fontId="4" fillId="0" borderId="0" xfId="0" applyFont="1"/>
    <xf numFmtId="0" fontId="7" fillId="2" borderId="15" xfId="2" applyFont="1" applyFill="1" applyBorder="1" applyAlignment="1">
      <alignment horizontal="left" wrapText="1" indent="1"/>
    </xf>
    <xf numFmtId="43" fontId="6" fillId="2" borderId="2" xfId="1" applyFont="1" applyFill="1" applyBorder="1" applyAlignment="1">
      <alignment vertical="center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2" fillId="0" borderId="1" xfId="0" applyFont="1" applyBorder="1"/>
    <xf numFmtId="0" fontId="2" fillId="0" borderId="0" xfId="0" applyFont="1" applyAlignment="1">
      <alignment horizontal="center"/>
    </xf>
    <xf numFmtId="43" fontId="8" fillId="2" borderId="0" xfId="1" applyFont="1" applyFill="1" applyBorder="1" applyProtection="1"/>
    <xf numFmtId="0" fontId="2" fillId="0" borderId="4" xfId="0" applyFont="1" applyBorder="1" applyAlignment="1">
      <alignment horizontal="center"/>
    </xf>
    <xf numFmtId="43" fontId="8" fillId="2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8"/>
  <sheetViews>
    <sheetView tabSelected="1" workbookViewId="0">
      <selection activeCell="D21" sqref="D21"/>
    </sheetView>
  </sheetViews>
  <sheetFormatPr baseColWidth="10" defaultColWidth="11.44140625" defaultRowHeight="13.2" x14ac:dyDescent="0.25"/>
  <cols>
    <col min="1" max="1" width="6.6640625" style="3" customWidth="1"/>
    <col min="2" max="2" width="3.6640625" style="3" customWidth="1"/>
    <col min="3" max="3" width="46.44140625" style="3" customWidth="1"/>
    <col min="4" max="8" width="15.6640625" style="3" customWidth="1"/>
    <col min="9" max="9" width="17" style="3" customWidth="1"/>
    <col min="10" max="10" width="2" style="1" customWidth="1"/>
    <col min="11" max="11" width="14.109375" style="3" bestFit="1" customWidth="1"/>
    <col min="12" max="12" width="12.6640625" style="3" bestFit="1" customWidth="1"/>
    <col min="13" max="13" width="18.109375" style="3" bestFit="1" customWidth="1"/>
    <col min="14" max="16384" width="11.44140625" style="3"/>
  </cols>
  <sheetData>
    <row r="1" spans="1:10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25">
      <c r="A2" s="4"/>
      <c r="B2" s="4"/>
      <c r="C2" s="2" t="s">
        <v>1</v>
      </c>
      <c r="D2" s="2"/>
      <c r="E2" s="2"/>
      <c r="F2" s="2"/>
      <c r="G2" s="2"/>
      <c r="H2" s="2"/>
      <c r="I2" s="2"/>
      <c r="J2" s="3"/>
    </row>
    <row r="3" spans="1:10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3"/>
    </row>
    <row r="4" spans="1:10" s="1" customFormat="1" x14ac:dyDescent="0.25">
      <c r="A4" s="6"/>
      <c r="B4" s="6"/>
      <c r="C4" s="6"/>
      <c r="D4" s="7"/>
      <c r="E4" s="8"/>
      <c r="F4" s="8"/>
      <c r="G4" s="8"/>
      <c r="H4" s="8"/>
      <c r="I4" s="8"/>
    </row>
    <row r="5" spans="1:10" s="1" customFormat="1" x14ac:dyDescent="0.25">
      <c r="A5" s="9"/>
      <c r="C5" s="10" t="s">
        <v>3</v>
      </c>
      <c r="D5" s="11" t="s">
        <v>4</v>
      </c>
      <c r="E5" s="11"/>
      <c r="F5" s="12"/>
      <c r="G5" s="12"/>
      <c r="H5" s="12"/>
      <c r="I5" s="13"/>
    </row>
    <row r="6" spans="1:10" s="1" customFormat="1" x14ac:dyDescent="0.25">
      <c r="A6" s="5"/>
      <c r="B6" s="5"/>
      <c r="C6" s="5"/>
      <c r="E6" s="13"/>
      <c r="F6" s="13"/>
      <c r="G6" s="13"/>
      <c r="H6" s="13"/>
      <c r="I6" s="13"/>
    </row>
    <row r="7" spans="1:10" x14ac:dyDescent="0.25">
      <c r="A7" s="14" t="s">
        <v>5</v>
      </c>
      <c r="B7" s="14"/>
      <c r="C7" s="14"/>
      <c r="D7" s="14" t="s">
        <v>6</v>
      </c>
      <c r="E7" s="14"/>
      <c r="F7" s="14"/>
      <c r="G7" s="14"/>
      <c r="H7" s="14"/>
      <c r="I7" s="15" t="s">
        <v>7</v>
      </c>
      <c r="J7" s="3"/>
    </row>
    <row r="8" spans="1:10" ht="26.4" x14ac:dyDescent="0.25">
      <c r="A8" s="14"/>
      <c r="B8" s="14"/>
      <c r="C8" s="14"/>
      <c r="D8" s="16" t="s">
        <v>8</v>
      </c>
      <c r="E8" s="17" t="s">
        <v>9</v>
      </c>
      <c r="F8" s="16" t="s">
        <v>10</v>
      </c>
      <c r="G8" s="16" t="s">
        <v>11</v>
      </c>
      <c r="H8" s="16" t="s">
        <v>12</v>
      </c>
      <c r="I8" s="15"/>
      <c r="J8" s="3"/>
    </row>
    <row r="9" spans="1:10" x14ac:dyDescent="0.25">
      <c r="A9" s="14"/>
      <c r="B9" s="14"/>
      <c r="C9" s="14"/>
      <c r="D9" s="16" t="s">
        <v>13</v>
      </c>
      <c r="E9" s="16" t="s">
        <v>14</v>
      </c>
      <c r="F9" s="16" t="s">
        <v>15</v>
      </c>
      <c r="G9" s="16" t="s">
        <v>16</v>
      </c>
      <c r="H9" s="16" t="s">
        <v>17</v>
      </c>
      <c r="I9" s="16" t="s">
        <v>18</v>
      </c>
      <c r="J9" s="3"/>
    </row>
    <row r="10" spans="1:10" x14ac:dyDescent="0.25">
      <c r="A10" s="18"/>
      <c r="B10" s="19"/>
      <c r="C10" s="20"/>
      <c r="D10" s="21"/>
      <c r="E10" s="22"/>
      <c r="F10" s="22"/>
      <c r="G10" s="22"/>
      <c r="H10" s="22"/>
      <c r="I10" s="22"/>
      <c r="J10" s="3"/>
    </row>
    <row r="11" spans="1:10" x14ac:dyDescent="0.25">
      <c r="A11" s="23" t="s">
        <v>19</v>
      </c>
      <c r="B11" s="24"/>
      <c r="C11" s="25"/>
      <c r="D11" s="26">
        <v>0</v>
      </c>
      <c r="E11" s="26">
        <v>0</v>
      </c>
      <c r="F11" s="26">
        <f>+D11+E11</f>
        <v>0</v>
      </c>
      <c r="G11" s="26">
        <v>0</v>
      </c>
      <c r="H11" s="26">
        <v>0</v>
      </c>
      <c r="I11" s="26">
        <f t="shared" ref="I11:I25" si="0">+H11-D11</f>
        <v>0</v>
      </c>
      <c r="J11" s="3"/>
    </row>
    <row r="12" spans="1:10" x14ac:dyDescent="0.25">
      <c r="A12" s="23" t="s">
        <v>20</v>
      </c>
      <c r="B12" s="24"/>
      <c r="C12" s="25"/>
      <c r="D12" s="26">
        <v>0</v>
      </c>
      <c r="E12" s="26">
        <v>0</v>
      </c>
      <c r="F12" s="26">
        <f>+D12+E12</f>
        <v>0</v>
      </c>
      <c r="G12" s="26">
        <v>0</v>
      </c>
      <c r="H12" s="26">
        <v>0</v>
      </c>
      <c r="I12" s="26">
        <f t="shared" si="0"/>
        <v>0</v>
      </c>
      <c r="J12" s="3"/>
    </row>
    <row r="13" spans="1:10" x14ac:dyDescent="0.25">
      <c r="A13" s="23" t="s">
        <v>21</v>
      </c>
      <c r="B13" s="24"/>
      <c r="C13" s="25"/>
      <c r="D13" s="26">
        <v>0</v>
      </c>
      <c r="E13" s="26">
        <v>0</v>
      </c>
      <c r="F13" s="26">
        <f>+D13+E13</f>
        <v>0</v>
      </c>
      <c r="G13" s="26">
        <v>0</v>
      </c>
      <c r="H13" s="26">
        <v>0</v>
      </c>
      <c r="I13" s="26">
        <f t="shared" si="0"/>
        <v>0</v>
      </c>
      <c r="J13" s="3"/>
    </row>
    <row r="14" spans="1:10" x14ac:dyDescent="0.25">
      <c r="A14" s="23" t="s">
        <v>22</v>
      </c>
      <c r="B14" s="24"/>
      <c r="C14" s="25"/>
      <c r="D14" s="26">
        <v>0</v>
      </c>
      <c r="E14" s="26">
        <v>0</v>
      </c>
      <c r="F14" s="26">
        <f>+D14+E14</f>
        <v>0</v>
      </c>
      <c r="G14" s="26">
        <v>0</v>
      </c>
      <c r="H14" s="26">
        <v>0</v>
      </c>
      <c r="I14" s="26">
        <f t="shared" si="0"/>
        <v>0</v>
      </c>
      <c r="J14" s="3"/>
    </row>
    <row r="15" spans="1:10" x14ac:dyDescent="0.25">
      <c r="A15" s="23" t="s">
        <v>23</v>
      </c>
      <c r="B15" s="24"/>
      <c r="C15" s="25"/>
      <c r="D15" s="27">
        <f>+D16</f>
        <v>1241500</v>
      </c>
      <c r="E15" s="27">
        <f>+E16</f>
        <v>671085.17000000004</v>
      </c>
      <c r="F15" s="27">
        <f>+D15+E15</f>
        <v>1912585.17</v>
      </c>
      <c r="G15" s="27">
        <f>+G16</f>
        <v>1666552.75</v>
      </c>
      <c r="H15" s="27">
        <f>+H16</f>
        <v>1666552.75</v>
      </c>
      <c r="I15" s="27">
        <f>+H15-D15</f>
        <v>425052.75</v>
      </c>
      <c r="J15" s="3"/>
    </row>
    <row r="16" spans="1:10" x14ac:dyDescent="0.25">
      <c r="A16" s="28"/>
      <c r="B16" s="24" t="s">
        <v>24</v>
      </c>
      <c r="C16" s="25"/>
      <c r="D16" s="27">
        <v>1241500</v>
      </c>
      <c r="E16" s="27">
        <v>671085.17000000004</v>
      </c>
      <c r="F16" s="27">
        <f>D16+E16</f>
        <v>1912585.17</v>
      </c>
      <c r="G16" s="29">
        <v>1666552.75</v>
      </c>
      <c r="H16" s="30">
        <v>1666552.75</v>
      </c>
      <c r="I16" s="27">
        <f t="shared" si="0"/>
        <v>425052.75</v>
      </c>
      <c r="J16" s="3"/>
    </row>
    <row r="17" spans="1:13" ht="12" customHeight="1" x14ac:dyDescent="0.25">
      <c r="A17" s="28"/>
      <c r="B17" s="24" t="s">
        <v>25</v>
      </c>
      <c r="C17" s="25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f t="shared" si="0"/>
        <v>0</v>
      </c>
    </row>
    <row r="18" spans="1:13" ht="12" customHeight="1" x14ac:dyDescent="0.25">
      <c r="A18" s="23" t="s">
        <v>26</v>
      </c>
      <c r="B18" s="24"/>
      <c r="C18" s="25"/>
      <c r="D18" s="27">
        <f>+D19+D20</f>
        <v>3000</v>
      </c>
      <c r="E18" s="27">
        <f t="shared" ref="E18:I18" si="1">+E19+E20</f>
        <v>1308759.77</v>
      </c>
      <c r="F18" s="27">
        <f t="shared" si="1"/>
        <v>1311759.77</v>
      </c>
      <c r="G18" s="27">
        <f t="shared" si="1"/>
        <v>325137.87</v>
      </c>
      <c r="H18" s="27">
        <f t="shared" si="1"/>
        <v>325137.87</v>
      </c>
      <c r="I18" s="27">
        <f t="shared" si="1"/>
        <v>322137.87</v>
      </c>
    </row>
    <row r="19" spans="1:13" ht="12" customHeight="1" x14ac:dyDescent="0.25">
      <c r="A19" s="28"/>
      <c r="B19" s="24" t="s">
        <v>24</v>
      </c>
      <c r="C19" s="25"/>
      <c r="D19" s="27">
        <v>3000</v>
      </c>
      <c r="E19" s="30">
        <v>1308759.77</v>
      </c>
      <c r="F19" s="27">
        <f>D19+E19</f>
        <v>1311759.77</v>
      </c>
      <c r="G19" s="27">
        <v>325137.87</v>
      </c>
      <c r="H19" s="27">
        <v>325137.87</v>
      </c>
      <c r="I19" s="27">
        <f t="shared" si="0"/>
        <v>322137.87</v>
      </c>
    </row>
    <row r="20" spans="1:13" ht="12" customHeight="1" x14ac:dyDescent="0.25">
      <c r="A20" s="28"/>
      <c r="B20" s="24" t="s">
        <v>25</v>
      </c>
      <c r="C20" s="25"/>
      <c r="D20" s="27">
        <v>0</v>
      </c>
      <c r="E20" s="27">
        <v>0</v>
      </c>
      <c r="F20" s="27">
        <f>D20+E20</f>
        <v>0</v>
      </c>
      <c r="G20" s="27">
        <v>0</v>
      </c>
      <c r="H20" s="27">
        <v>0</v>
      </c>
      <c r="I20" s="27">
        <f t="shared" si="0"/>
        <v>0</v>
      </c>
    </row>
    <row r="21" spans="1:13" ht="12" customHeight="1" x14ac:dyDescent="0.25">
      <c r="A21" s="23" t="s">
        <v>27</v>
      </c>
      <c r="B21" s="24"/>
      <c r="C21" s="25"/>
      <c r="D21" s="27">
        <v>0</v>
      </c>
      <c r="E21" s="27">
        <v>0</v>
      </c>
      <c r="F21" s="27">
        <f t="shared" ref="F21:F25" si="2">+D21+E21</f>
        <v>0</v>
      </c>
      <c r="G21" s="27">
        <v>0</v>
      </c>
      <c r="H21" s="27">
        <v>0</v>
      </c>
      <c r="I21" s="27">
        <f t="shared" si="0"/>
        <v>0</v>
      </c>
    </row>
    <row r="22" spans="1:13" ht="12" customHeight="1" x14ac:dyDescent="0.25">
      <c r="A22" s="23" t="s">
        <v>28</v>
      </c>
      <c r="B22" s="24"/>
      <c r="C22" s="25"/>
      <c r="D22" s="27">
        <v>0</v>
      </c>
      <c r="E22" s="27">
        <v>14196033</v>
      </c>
      <c r="F22" s="27">
        <f t="shared" si="2"/>
        <v>14196033</v>
      </c>
      <c r="G22" s="27">
        <v>6697146</v>
      </c>
      <c r="H22" s="27">
        <v>6697146</v>
      </c>
      <c r="I22" s="27">
        <f t="shared" si="0"/>
        <v>6697146</v>
      </c>
      <c r="K22" s="31"/>
    </row>
    <row r="23" spans="1:13" ht="12" customHeight="1" x14ac:dyDescent="0.3">
      <c r="A23" s="23" t="s">
        <v>29</v>
      </c>
      <c r="B23" s="24"/>
      <c r="C23" s="25"/>
      <c r="D23" s="32">
        <v>33736655.340000004</v>
      </c>
      <c r="E23" s="27">
        <v>215483.19</v>
      </c>
      <c r="F23" s="27">
        <f t="shared" si="2"/>
        <v>33952138.530000001</v>
      </c>
      <c r="G23" s="27">
        <v>23576480.870000001</v>
      </c>
      <c r="H23" s="27">
        <v>23576480.870000001</v>
      </c>
      <c r="I23" s="27">
        <f t="shared" si="0"/>
        <v>-10160174.470000003</v>
      </c>
      <c r="K23" s="31"/>
    </row>
    <row r="24" spans="1:13" ht="12" customHeight="1" x14ac:dyDescent="0.25">
      <c r="A24" s="23" t="s">
        <v>30</v>
      </c>
      <c r="B24" s="24"/>
      <c r="C24" s="25"/>
      <c r="D24" s="26">
        <v>0</v>
      </c>
      <c r="E24" s="27">
        <v>0</v>
      </c>
      <c r="F24" s="26">
        <f t="shared" si="2"/>
        <v>0</v>
      </c>
      <c r="G24" s="26">
        <v>0</v>
      </c>
      <c r="H24" s="26">
        <v>0</v>
      </c>
      <c r="I24" s="26">
        <f t="shared" si="0"/>
        <v>0</v>
      </c>
    </row>
    <row r="25" spans="1:13" ht="12" customHeight="1" x14ac:dyDescent="0.25">
      <c r="A25" s="33"/>
      <c r="B25" s="34"/>
      <c r="C25" s="35"/>
      <c r="D25" s="36"/>
      <c r="E25" s="37"/>
      <c r="F25" s="38">
        <f t="shared" si="2"/>
        <v>0</v>
      </c>
      <c r="G25" s="38">
        <v>0</v>
      </c>
      <c r="H25" s="38">
        <v>0</v>
      </c>
      <c r="I25" s="26">
        <f t="shared" si="0"/>
        <v>0</v>
      </c>
    </row>
    <row r="26" spans="1:13" ht="12" customHeight="1" x14ac:dyDescent="0.25">
      <c r="A26" s="39"/>
      <c r="B26" s="40"/>
      <c r="C26" s="41" t="s">
        <v>31</v>
      </c>
      <c r="D26" s="26">
        <f>SUM(D11+D12+D13+D14+D15+D18+D21+D22+D23+D24)</f>
        <v>34981155.340000004</v>
      </c>
      <c r="E26" s="26">
        <f>SUM(E11+E12+E13+E14+E15+E18+E21+E22+E23+E24)</f>
        <v>16391361.129999999</v>
      </c>
      <c r="F26" s="26">
        <f>SUM(F11+F12+F13+F14+F15+F18+F21+F22+F23+F24)</f>
        <v>51372516.469999999</v>
      </c>
      <c r="G26" s="26">
        <f>SUM(G11+G12+G13+G14+G15+G18+G21+G22+G23+G24)</f>
        <v>32265317.490000002</v>
      </c>
      <c r="H26" s="38">
        <f>SUM(H11+H12+H13+H14+H15+H18+H21+H22+H23+H24)</f>
        <v>32265317.490000002</v>
      </c>
      <c r="I26" s="42">
        <f>IF(H26&gt;D26,H26-D26,0)</f>
        <v>0</v>
      </c>
    </row>
    <row r="27" spans="1:13" ht="12" customHeight="1" x14ac:dyDescent="0.25">
      <c r="A27" s="43"/>
      <c r="B27" s="43"/>
      <c r="C27" s="43"/>
      <c r="D27" s="44"/>
      <c r="E27" s="44"/>
      <c r="F27" s="44"/>
      <c r="G27" s="45" t="s">
        <v>32</v>
      </c>
      <c r="H27" s="46"/>
      <c r="I27" s="47"/>
    </row>
    <row r="28" spans="1:13" ht="12" customHeight="1" x14ac:dyDescent="0.25">
      <c r="A28" s="5"/>
      <c r="B28" s="5"/>
      <c r="C28" s="5"/>
      <c r="D28" s="13"/>
      <c r="E28" s="13"/>
      <c r="F28" s="13"/>
      <c r="G28" s="13"/>
      <c r="H28" s="13"/>
      <c r="I28" s="13"/>
    </row>
    <row r="29" spans="1:13" ht="12" customHeight="1" x14ac:dyDescent="0.25">
      <c r="A29" s="15" t="s">
        <v>33</v>
      </c>
      <c r="B29" s="15"/>
      <c r="C29" s="15"/>
      <c r="D29" s="14" t="s">
        <v>6</v>
      </c>
      <c r="E29" s="14"/>
      <c r="F29" s="14"/>
      <c r="G29" s="14"/>
      <c r="H29" s="14"/>
      <c r="I29" s="15" t="s">
        <v>7</v>
      </c>
      <c r="M29" s="48"/>
    </row>
    <row r="30" spans="1:13" ht="26.4" x14ac:dyDescent="0.25">
      <c r="A30" s="15"/>
      <c r="B30" s="15"/>
      <c r="C30" s="15"/>
      <c r="D30" s="16" t="s">
        <v>8</v>
      </c>
      <c r="E30" s="17" t="s">
        <v>9</v>
      </c>
      <c r="F30" s="16" t="s">
        <v>10</v>
      </c>
      <c r="G30" s="16" t="s">
        <v>11</v>
      </c>
      <c r="H30" s="16" t="s">
        <v>12</v>
      </c>
      <c r="I30" s="15"/>
      <c r="M30" s="30"/>
    </row>
    <row r="31" spans="1:13" ht="12" customHeight="1" x14ac:dyDescent="0.25">
      <c r="A31" s="15"/>
      <c r="B31" s="15"/>
      <c r="C31" s="15"/>
      <c r="D31" s="16" t="s">
        <v>13</v>
      </c>
      <c r="E31" s="16" t="s">
        <v>14</v>
      </c>
      <c r="F31" s="16" t="s">
        <v>15</v>
      </c>
      <c r="G31" s="16" t="s">
        <v>16</v>
      </c>
      <c r="H31" s="16" t="s">
        <v>17</v>
      </c>
      <c r="I31" s="16" t="s">
        <v>18</v>
      </c>
    </row>
    <row r="32" spans="1:13" ht="12" customHeight="1" x14ac:dyDescent="0.25">
      <c r="A32" s="49" t="s">
        <v>34</v>
      </c>
      <c r="B32" s="50"/>
      <c r="C32" s="20"/>
      <c r="D32" s="51">
        <f>+D36+D39+D43</f>
        <v>34981155.340000004</v>
      </c>
      <c r="E32" s="51">
        <f>+E36+E39+E42+E43</f>
        <v>16391361.129999999</v>
      </c>
      <c r="F32" s="51">
        <f t="shared" ref="F32:H32" si="3">+F36+F39+F42+F43</f>
        <v>51372516.469999999</v>
      </c>
      <c r="G32" s="51">
        <f t="shared" si="3"/>
        <v>32265317.490000002</v>
      </c>
      <c r="H32" s="51">
        <f t="shared" si="3"/>
        <v>32265317.490000002</v>
      </c>
      <c r="I32" s="51">
        <f>+I36+I39+I42+I43</f>
        <v>-2715837.8500000024</v>
      </c>
    </row>
    <row r="33" spans="1:13" ht="12" customHeight="1" x14ac:dyDescent="0.25">
      <c r="A33" s="23" t="s">
        <v>19</v>
      </c>
      <c r="B33" s="24"/>
      <c r="C33" s="25"/>
      <c r="D33" s="52">
        <v>0</v>
      </c>
      <c r="E33" s="53">
        <v>0</v>
      </c>
      <c r="F33" s="53">
        <v>0</v>
      </c>
      <c r="G33" s="53">
        <v>0</v>
      </c>
      <c r="H33" s="53">
        <v>0</v>
      </c>
      <c r="I33" s="54">
        <v>0</v>
      </c>
    </row>
    <row r="34" spans="1:13" ht="12" customHeight="1" x14ac:dyDescent="0.25">
      <c r="A34" s="23" t="s">
        <v>21</v>
      </c>
      <c r="B34" s="24"/>
      <c r="C34" s="25"/>
      <c r="D34" s="52">
        <v>0</v>
      </c>
      <c r="E34" s="53">
        <v>0</v>
      </c>
      <c r="F34" s="53">
        <v>0</v>
      </c>
      <c r="G34" s="53">
        <v>0</v>
      </c>
      <c r="H34" s="53">
        <v>0</v>
      </c>
      <c r="I34" s="54">
        <v>0</v>
      </c>
    </row>
    <row r="35" spans="1:13" ht="12" customHeight="1" x14ac:dyDescent="0.25">
      <c r="A35" s="23" t="s">
        <v>22</v>
      </c>
      <c r="B35" s="24"/>
      <c r="C35" s="25"/>
      <c r="D35" s="52">
        <v>0</v>
      </c>
      <c r="E35" s="53">
        <v>0</v>
      </c>
      <c r="F35" s="53">
        <v>0</v>
      </c>
      <c r="G35" s="53">
        <v>0</v>
      </c>
      <c r="H35" s="53">
        <v>0</v>
      </c>
      <c r="I35" s="54">
        <v>0</v>
      </c>
      <c r="L35" s="30"/>
    </row>
    <row r="36" spans="1:13" ht="12" customHeight="1" x14ac:dyDescent="0.25">
      <c r="A36" s="23" t="s">
        <v>23</v>
      </c>
      <c r="B36" s="24"/>
      <c r="C36" s="25"/>
      <c r="D36" s="27">
        <f>+D37</f>
        <v>1241500</v>
      </c>
      <c r="E36" s="27">
        <f>+E37</f>
        <v>671085.17000000004</v>
      </c>
      <c r="F36" s="27">
        <f>+D36+E36</f>
        <v>1912585.17</v>
      </c>
      <c r="G36" s="27">
        <f>+G37</f>
        <v>1666552.75</v>
      </c>
      <c r="H36" s="27">
        <f>+H37</f>
        <v>1666552.75</v>
      </c>
      <c r="I36" s="27">
        <f>+H36-D36</f>
        <v>425052.75</v>
      </c>
      <c r="L36" s="30"/>
    </row>
    <row r="37" spans="1:13" ht="12" customHeight="1" x14ac:dyDescent="0.25">
      <c r="A37" s="28"/>
      <c r="B37" s="24" t="s">
        <v>24</v>
      </c>
      <c r="C37" s="25"/>
      <c r="D37" s="27">
        <v>1241500</v>
      </c>
      <c r="E37" s="27">
        <v>671085.17000000004</v>
      </c>
      <c r="F37" s="27">
        <f>D37+E37</f>
        <v>1912585.17</v>
      </c>
      <c r="G37" s="29">
        <v>1666552.75</v>
      </c>
      <c r="H37" s="30">
        <v>1666552.75</v>
      </c>
      <c r="I37" s="27">
        <f t="shared" ref="I37:I38" si="4">+H37-D37</f>
        <v>425052.75</v>
      </c>
      <c r="L37" s="30"/>
    </row>
    <row r="38" spans="1:13" ht="12" customHeight="1" x14ac:dyDescent="0.25">
      <c r="A38" s="28"/>
      <c r="B38" s="24" t="s">
        <v>25</v>
      </c>
      <c r="C38" s="25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f t="shared" si="4"/>
        <v>0</v>
      </c>
    </row>
    <row r="39" spans="1:13" ht="12" customHeight="1" x14ac:dyDescent="0.25">
      <c r="A39" s="23" t="s">
        <v>26</v>
      </c>
      <c r="B39" s="24"/>
      <c r="C39" s="25"/>
      <c r="D39" s="27">
        <f>+D40+D41</f>
        <v>3000</v>
      </c>
      <c r="E39" s="27">
        <f>+E40</f>
        <v>1308759.77</v>
      </c>
      <c r="F39" s="27">
        <f>+F40+F41</f>
        <v>1311759.77</v>
      </c>
      <c r="G39" s="27">
        <f>+G40+G41</f>
        <v>325137.87</v>
      </c>
      <c r="H39" s="27">
        <f>+H40+H41</f>
        <v>325137.87</v>
      </c>
      <c r="I39" s="27">
        <f>+I40+I41</f>
        <v>322137.87</v>
      </c>
    </row>
    <row r="40" spans="1:13" ht="12" customHeight="1" x14ac:dyDescent="0.3">
      <c r="A40" s="28"/>
      <c r="B40" s="24" t="s">
        <v>24</v>
      </c>
      <c r="C40" s="25"/>
      <c r="D40" s="27">
        <v>3000</v>
      </c>
      <c r="E40" s="55">
        <v>1308759.77</v>
      </c>
      <c r="F40" s="27">
        <f>D40+E40</f>
        <v>1311759.77</v>
      </c>
      <c r="G40" s="27">
        <v>325137.87</v>
      </c>
      <c r="H40" s="27">
        <v>325137.87</v>
      </c>
      <c r="I40" s="27">
        <f t="shared" ref="I40:I43" si="5">+H40-D40</f>
        <v>322137.87</v>
      </c>
      <c r="K40" s="31"/>
    </row>
    <row r="41" spans="1:13" ht="12" customHeight="1" x14ac:dyDescent="0.25">
      <c r="A41" s="28"/>
      <c r="B41" s="24" t="s">
        <v>25</v>
      </c>
      <c r="C41" s="25"/>
      <c r="D41" s="27">
        <v>0</v>
      </c>
      <c r="E41" s="27">
        <v>0</v>
      </c>
      <c r="F41" s="27">
        <f>D41+E41</f>
        <v>0</v>
      </c>
      <c r="G41" s="27">
        <v>0</v>
      </c>
      <c r="H41" s="27">
        <v>0</v>
      </c>
      <c r="I41" s="27">
        <f t="shared" si="5"/>
        <v>0</v>
      </c>
    </row>
    <row r="42" spans="1:13" ht="12" customHeight="1" x14ac:dyDescent="0.25">
      <c r="A42" s="23" t="s">
        <v>28</v>
      </c>
      <c r="B42" s="24"/>
      <c r="C42" s="25"/>
      <c r="D42" s="52">
        <v>0</v>
      </c>
      <c r="E42" s="56">
        <v>14196033</v>
      </c>
      <c r="F42" s="27">
        <f t="shared" ref="F42:F43" si="6">D42+E42</f>
        <v>14196033</v>
      </c>
      <c r="G42" s="52">
        <v>6697146</v>
      </c>
      <c r="H42" s="52">
        <v>6697146</v>
      </c>
      <c r="I42" s="27">
        <f t="shared" si="5"/>
        <v>6697146</v>
      </c>
    </row>
    <row r="43" spans="1:13" ht="12" customHeight="1" x14ac:dyDescent="0.25">
      <c r="A43" s="23" t="s">
        <v>29</v>
      </c>
      <c r="B43" s="24"/>
      <c r="C43" s="25"/>
      <c r="D43" s="52">
        <v>33736655.340000004</v>
      </c>
      <c r="E43" s="53">
        <v>215483.19</v>
      </c>
      <c r="F43" s="27">
        <f t="shared" si="6"/>
        <v>33952138.530000001</v>
      </c>
      <c r="G43" s="27">
        <v>23576480.870000001</v>
      </c>
      <c r="H43" s="27">
        <v>23576480.870000001</v>
      </c>
      <c r="I43" s="27">
        <f t="shared" si="5"/>
        <v>-10160174.470000003</v>
      </c>
    </row>
    <row r="44" spans="1:13" ht="12" customHeight="1" x14ac:dyDescent="0.25">
      <c r="A44" s="57"/>
      <c r="B44" s="7"/>
      <c r="C44" s="58"/>
      <c r="D44" s="52">
        <v>0</v>
      </c>
      <c r="E44" s="56">
        <f>+E45</f>
        <v>0</v>
      </c>
      <c r="F44" s="53">
        <f>+F45</f>
        <v>0</v>
      </c>
      <c r="G44" s="52">
        <f>+G45</f>
        <v>0</v>
      </c>
      <c r="H44" s="52">
        <f>+H45</f>
        <v>0</v>
      </c>
      <c r="I44" s="54">
        <f>+I45</f>
        <v>0</v>
      </c>
    </row>
    <row r="45" spans="1:13" ht="12" customHeight="1" x14ac:dyDescent="0.25">
      <c r="A45" s="59" t="s">
        <v>35</v>
      </c>
      <c r="B45" s="7"/>
      <c r="C45" s="58"/>
      <c r="D45" s="52">
        <v>0</v>
      </c>
      <c r="E45" s="27">
        <v>0</v>
      </c>
      <c r="F45" s="53">
        <f>D45+E45</f>
        <v>0</v>
      </c>
      <c r="G45" s="52">
        <v>0</v>
      </c>
      <c r="H45" s="52">
        <v>0</v>
      </c>
      <c r="I45" s="54">
        <f t="shared" ref="I45:I51" si="7">+H45-D45</f>
        <v>0</v>
      </c>
    </row>
    <row r="46" spans="1:13" ht="12" customHeight="1" x14ac:dyDescent="0.25">
      <c r="A46" s="23" t="s">
        <v>20</v>
      </c>
      <c r="B46" s="24"/>
      <c r="C46" s="25"/>
      <c r="D46" s="52">
        <v>0</v>
      </c>
      <c r="E46" s="53">
        <v>0</v>
      </c>
      <c r="F46" s="53">
        <f t="shared" ref="F46:F47" si="8">+F47</f>
        <v>0</v>
      </c>
      <c r="G46" s="53">
        <v>0</v>
      </c>
      <c r="H46" s="53">
        <v>0</v>
      </c>
      <c r="I46" s="54">
        <f t="shared" ref="I46:I47" si="9">+I47</f>
        <v>0</v>
      </c>
      <c r="M46" s="31"/>
    </row>
    <row r="47" spans="1:13" ht="12" customHeight="1" x14ac:dyDescent="0.25">
      <c r="A47" s="23" t="s">
        <v>27</v>
      </c>
      <c r="B47" s="24"/>
      <c r="C47" s="25"/>
      <c r="D47" s="52">
        <v>0</v>
      </c>
      <c r="E47" s="53">
        <v>0</v>
      </c>
      <c r="F47" s="53">
        <f t="shared" si="8"/>
        <v>0</v>
      </c>
      <c r="G47" s="53">
        <v>0</v>
      </c>
      <c r="H47" s="53">
        <v>0</v>
      </c>
      <c r="I47" s="54">
        <f t="shared" si="9"/>
        <v>0</v>
      </c>
      <c r="M47" s="31"/>
    </row>
    <row r="48" spans="1:13" ht="12" customHeight="1" x14ac:dyDescent="0.25">
      <c r="A48" s="23" t="s">
        <v>29</v>
      </c>
      <c r="B48" s="24"/>
      <c r="C48" s="25"/>
      <c r="D48" s="52">
        <v>0</v>
      </c>
      <c r="E48" s="53">
        <v>0</v>
      </c>
      <c r="F48" s="53">
        <f>+F49</f>
        <v>0</v>
      </c>
      <c r="G48" s="53">
        <v>0</v>
      </c>
      <c r="H48" s="53">
        <v>0</v>
      </c>
      <c r="I48" s="54">
        <f>+I49</f>
        <v>0</v>
      </c>
      <c r="M48" s="31"/>
    </row>
    <row r="49" spans="1:13" ht="12" customHeight="1" x14ac:dyDescent="0.25">
      <c r="A49" s="60"/>
      <c r="B49" s="7"/>
      <c r="C49" s="58"/>
      <c r="D49" s="52">
        <v>0</v>
      </c>
      <c r="E49" s="53">
        <v>0</v>
      </c>
      <c r="F49" s="53">
        <f>+D49+E49</f>
        <v>0</v>
      </c>
      <c r="G49" s="53">
        <v>0</v>
      </c>
      <c r="H49" s="53">
        <v>0</v>
      </c>
      <c r="I49" s="54">
        <f t="shared" si="7"/>
        <v>0</v>
      </c>
    </row>
    <row r="50" spans="1:13" s="62" customFormat="1" ht="12" customHeight="1" x14ac:dyDescent="0.25">
      <c r="A50" s="59" t="s">
        <v>36</v>
      </c>
      <c r="B50" s="7"/>
      <c r="C50" s="58"/>
      <c r="D50" s="52">
        <v>0</v>
      </c>
      <c r="E50" s="53">
        <v>0</v>
      </c>
      <c r="F50" s="53">
        <f>+F51</f>
        <v>0</v>
      </c>
      <c r="G50" s="53">
        <v>0</v>
      </c>
      <c r="H50" s="53">
        <v>0</v>
      </c>
      <c r="I50" s="53">
        <f>+I51</f>
        <v>0</v>
      </c>
      <c r="J50" s="61"/>
    </row>
    <row r="51" spans="1:13" s="62" customFormat="1" ht="12" customHeight="1" x14ac:dyDescent="0.25">
      <c r="A51" s="57" t="s">
        <v>36</v>
      </c>
      <c r="B51" s="7"/>
      <c r="C51" s="58"/>
      <c r="D51" s="52">
        <v>0</v>
      </c>
      <c r="E51" s="53">
        <v>0</v>
      </c>
      <c r="F51" s="53">
        <f>+D51+E51</f>
        <v>0</v>
      </c>
      <c r="G51" s="53">
        <v>0</v>
      </c>
      <c r="H51" s="53">
        <v>0</v>
      </c>
      <c r="I51" s="54">
        <f t="shared" si="7"/>
        <v>0</v>
      </c>
      <c r="J51" s="61"/>
    </row>
    <row r="52" spans="1:13" s="62" customFormat="1" ht="12" customHeight="1" x14ac:dyDescent="0.25">
      <c r="A52" s="57"/>
      <c r="B52" s="7"/>
      <c r="C52" s="58"/>
      <c r="D52" s="52"/>
      <c r="E52" s="53"/>
      <c r="F52" s="53"/>
      <c r="G52" s="53"/>
      <c r="H52" s="53"/>
      <c r="I52" s="54"/>
      <c r="J52" s="61"/>
    </row>
    <row r="53" spans="1:13" ht="12" customHeight="1" x14ac:dyDescent="0.25">
      <c r="A53" s="39"/>
      <c r="B53" s="40"/>
      <c r="C53" s="63" t="s">
        <v>31</v>
      </c>
      <c r="D53" s="64">
        <f>D32+D45+D50</f>
        <v>34981155.340000004</v>
      </c>
      <c r="E53" s="64">
        <f t="shared" ref="E53:H53" si="10">E32+E45+E50</f>
        <v>16391361.129999999</v>
      </c>
      <c r="F53" s="64">
        <f t="shared" si="10"/>
        <v>51372516.469999999</v>
      </c>
      <c r="G53" s="64">
        <f t="shared" si="10"/>
        <v>32265317.490000002</v>
      </c>
      <c r="H53" s="64">
        <f t="shared" si="10"/>
        <v>32265317.490000002</v>
      </c>
      <c r="I53" s="42">
        <f>IF(H53&gt;D53,H53-D53,0)</f>
        <v>0</v>
      </c>
      <c r="K53" s="31"/>
      <c r="L53" s="30"/>
      <c r="M53" s="30"/>
    </row>
    <row r="54" spans="1:13" x14ac:dyDescent="0.25">
      <c r="A54" s="1"/>
      <c r="E54" s="44"/>
      <c r="F54" s="44"/>
      <c r="G54" s="45" t="s">
        <v>32</v>
      </c>
      <c r="H54" s="46"/>
      <c r="I54" s="47"/>
    </row>
    <row r="56" spans="1:13" x14ac:dyDescent="0.25">
      <c r="A56" s="1" t="s">
        <v>37</v>
      </c>
      <c r="B56" s="65"/>
      <c r="C56" s="65"/>
      <c r="D56" s="65"/>
      <c r="E56" s="65"/>
      <c r="F56" s="65"/>
      <c r="G56" s="65"/>
      <c r="H56" s="65"/>
      <c r="I56" s="65"/>
    </row>
    <row r="57" spans="1:13" x14ac:dyDescent="0.25">
      <c r="A57" s="66" t="s">
        <v>38</v>
      </c>
      <c r="B57" s="66"/>
      <c r="C57" s="66"/>
      <c r="D57" s="66"/>
      <c r="E57" s="66"/>
      <c r="F57" s="66"/>
      <c r="G57" s="66"/>
      <c r="H57" s="66"/>
      <c r="I57" s="66"/>
    </row>
    <row r="58" spans="1:13" ht="73.5" customHeight="1" x14ac:dyDescent="0.25">
      <c r="A58" s="67"/>
      <c r="B58" s="67"/>
      <c r="C58" s="67"/>
      <c r="D58" s="67"/>
      <c r="E58" s="67"/>
      <c r="F58" s="67"/>
      <c r="G58" s="67"/>
      <c r="H58" s="67"/>
      <c r="I58" s="67"/>
    </row>
    <row r="59" spans="1:13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13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13" x14ac:dyDescent="0.25">
      <c r="C61" s="68"/>
    </row>
    <row r="62" spans="1:13" x14ac:dyDescent="0.25">
      <c r="C62" s="69" t="s">
        <v>39</v>
      </c>
      <c r="D62" s="69"/>
      <c r="E62" s="70"/>
      <c r="F62" s="70"/>
      <c r="G62" s="71" t="s">
        <v>40</v>
      </c>
      <c r="H62" s="71"/>
      <c r="I62" s="71"/>
      <c r="J62" s="71"/>
    </row>
    <row r="63" spans="1:13" x14ac:dyDescent="0.25">
      <c r="C63" s="69" t="s">
        <v>41</v>
      </c>
      <c r="D63" s="69"/>
      <c r="E63" s="72"/>
      <c r="F63" s="72"/>
      <c r="G63" s="73" t="s">
        <v>42</v>
      </c>
      <c r="H63" s="73"/>
      <c r="I63" s="73"/>
      <c r="J63" s="73"/>
    </row>
    <row r="64" spans="1:13" ht="12" customHeight="1" x14ac:dyDescent="0.25">
      <c r="C64" s="69"/>
      <c r="D64" s="69"/>
      <c r="E64" s="72"/>
      <c r="F64" s="72"/>
      <c r="G64" s="74"/>
      <c r="H64" s="74"/>
      <c r="I64" s="74"/>
      <c r="J64" s="74"/>
    </row>
    <row r="68" spans="9:10" x14ac:dyDescent="0.25">
      <c r="I68" s="62"/>
      <c r="J68" s="3"/>
    </row>
  </sheetData>
  <mergeCells count="46">
    <mergeCell ref="G62:J62"/>
    <mergeCell ref="G63:J63"/>
    <mergeCell ref="G64:J64"/>
    <mergeCell ref="A47:C47"/>
    <mergeCell ref="A48:C48"/>
    <mergeCell ref="I53:I54"/>
    <mergeCell ref="G54:H54"/>
    <mergeCell ref="A57:I57"/>
    <mergeCell ref="A58:I58"/>
    <mergeCell ref="A39:C39"/>
    <mergeCell ref="B40:C40"/>
    <mergeCell ref="B41:C41"/>
    <mergeCell ref="A42:C42"/>
    <mergeCell ref="A43:C43"/>
    <mergeCell ref="A46:C46"/>
    <mergeCell ref="A33:C33"/>
    <mergeCell ref="A34:C34"/>
    <mergeCell ref="A35:C35"/>
    <mergeCell ref="A36:C36"/>
    <mergeCell ref="B37:C37"/>
    <mergeCell ref="B38:C38"/>
    <mergeCell ref="A23:C23"/>
    <mergeCell ref="A24:C24"/>
    <mergeCell ref="I26:I27"/>
    <mergeCell ref="G27:H27"/>
    <mergeCell ref="A29:C31"/>
    <mergeCell ref="D29:H29"/>
    <mergeCell ref="I29:I30"/>
    <mergeCell ref="B17:C17"/>
    <mergeCell ref="A18:C18"/>
    <mergeCell ref="B19:C19"/>
    <mergeCell ref="B20:C20"/>
    <mergeCell ref="A21:C21"/>
    <mergeCell ref="A22:C22"/>
    <mergeCell ref="A11:C11"/>
    <mergeCell ref="A12:C12"/>
    <mergeCell ref="A13:C13"/>
    <mergeCell ref="A14:C14"/>
    <mergeCell ref="A15:C15"/>
    <mergeCell ref="B16:C16"/>
    <mergeCell ref="A1:I1"/>
    <mergeCell ref="C2:I2"/>
    <mergeCell ref="A3:I3"/>
    <mergeCell ref="A7:C9"/>
    <mergeCell ref="D7:H7"/>
    <mergeCell ref="I7:I8"/>
  </mergeCells>
  <printOptions horizontalCentered="1"/>
  <pageMargins left="0.70866141732283472" right="0.70866141732283472" top="0.55118110236220474" bottom="0.55118110236220474" header="0.31496062992125984" footer="0.31496062992125984"/>
  <pageSetup scale="59" orientation="landscape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IFI-11</dc:creator>
  <cp:lastModifiedBy>IFI-11</cp:lastModifiedBy>
  <cp:lastPrinted>2018-07-26T18:57:19Z</cp:lastPrinted>
  <dcterms:created xsi:type="dcterms:W3CDTF">2018-07-26T18:55:16Z</dcterms:created>
  <dcterms:modified xsi:type="dcterms:W3CDTF">2018-07-26T18:57:51Z</dcterms:modified>
</cp:coreProperties>
</file>